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y A\Desktop\"/>
    </mc:Choice>
  </mc:AlternateContent>
  <xr:revisionPtr revIDLastSave="0" documentId="8_{8D6E07AB-ED82-4C61-BB87-3EB75E2C6456}" xr6:coauthVersionLast="47" xr6:coauthVersionMax="47" xr10:uidLastSave="{00000000-0000-0000-0000-000000000000}"/>
  <bookViews>
    <workbookView xWindow="3528" yWindow="2640" windowWidth="17280" windowHeight="12204" xr2:uid="{20935951-70A2-4DA4-AD8B-D9BB2EDC25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 s="1"/>
  <c r="E17" i="1"/>
  <c r="F17" i="1" s="1"/>
  <c r="D27" i="1"/>
  <c r="F27" i="1" s="1"/>
  <c r="F28" i="1"/>
  <c r="F26" i="1"/>
  <c r="F25" i="1"/>
  <c r="F14" i="1"/>
  <c r="F13" i="1"/>
  <c r="F9" i="1"/>
  <c r="F8" i="1"/>
  <c r="E5" i="1"/>
  <c r="F5" i="1" s="1"/>
  <c r="F4" i="1"/>
  <c r="F3" i="1"/>
  <c r="F2" i="1"/>
  <c r="F11" i="1" l="1"/>
  <c r="F29" i="1"/>
  <c r="F6" i="1"/>
  <c r="F15" i="1"/>
  <c r="F21" i="1" l="1"/>
</calcChain>
</file>

<file path=xl/sharedStrings.xml><?xml version="1.0" encoding="utf-8"?>
<sst xmlns="http://schemas.openxmlformats.org/spreadsheetml/2006/main" count="73" uniqueCount="51">
  <si>
    <t xml:space="preserve">Item </t>
  </si>
  <si>
    <t xml:space="preserve">Purpose </t>
  </si>
  <si>
    <t xml:space="preserve">Item Cost </t>
  </si>
  <si>
    <t xml:space="preserve">Number of Items </t>
  </si>
  <si>
    <t xml:space="preserve">Total Cost </t>
  </si>
  <si>
    <t xml:space="preserve">Project </t>
  </si>
  <si>
    <t>Quarters</t>
  </si>
  <si>
    <t xml:space="preserve">Provide Quarters for Machines fo Low Incoe and unshelteed people </t>
  </si>
  <si>
    <t>Provide Soap &amp; Dryer sheets for Machines</t>
  </si>
  <si>
    <t xml:space="preserve">Supplies </t>
  </si>
  <si>
    <t>Laundramat</t>
  </si>
  <si>
    <t>Staff</t>
  </si>
  <si>
    <t>Volunteers from Faith and wider community</t>
  </si>
  <si>
    <t xml:space="preserve">Laundry Love Sites </t>
  </si>
  <si>
    <t xml:space="preserve">Total </t>
  </si>
  <si>
    <t>iPhone Chargers</t>
  </si>
  <si>
    <t xml:space="preserve">Andriod Chargers </t>
  </si>
  <si>
    <t xml:space="preserve">Volunteers in groups of 2-3 allow folks to charge poines while creating a relationship </t>
  </si>
  <si>
    <t xml:space="preserve">Pinting </t>
  </si>
  <si>
    <t xml:space="preserve">Printing resource material, e.g. One stop info, Food Pantry sites, TB test info, Covid Test info, etc  </t>
  </si>
  <si>
    <t xml:space="preserve">Phone Chargers </t>
  </si>
  <si>
    <t xml:space="preserve">Asst </t>
  </si>
  <si>
    <t>Storage Spaces</t>
  </si>
  <si>
    <t xml:space="preserve">Store Documents sucj as bith certificates, ID's medical papers, etc.  </t>
  </si>
  <si>
    <t xml:space="preserve">Locker Bank </t>
  </si>
  <si>
    <t xml:space="preserve">Rental </t>
  </si>
  <si>
    <t xml:space="preserve"> </t>
  </si>
  <si>
    <t xml:space="preserve">TOTAL </t>
  </si>
  <si>
    <t>Bathrooms</t>
  </si>
  <si>
    <t>Portland Loo - 2 each Plaza Park &amp; Mission Park open 24/7</t>
  </si>
  <si>
    <t xml:space="preserve">Portland Loo Shipping </t>
  </si>
  <si>
    <t xml:space="preserve">WISH List </t>
  </si>
  <si>
    <t xml:space="preserve">Annual Maintanance </t>
  </si>
  <si>
    <t xml:space="preserve">Ideal </t>
  </si>
  <si>
    <t xml:space="preserve">Utility Foundation &amp; Installation </t>
  </si>
  <si>
    <t xml:space="preserve">Bathrooms </t>
  </si>
  <si>
    <t xml:space="preserve">Portland Loo </t>
  </si>
  <si>
    <t xml:space="preserve">Dump Station </t>
  </si>
  <si>
    <t xml:space="preserve">Dump Stations on East and West side of town for All in the Community </t>
  </si>
  <si>
    <t>Bus Stop Thickness Concrete Pad</t>
  </si>
  <si>
    <t xml:space="preserve">Water Service </t>
  </si>
  <si>
    <t xml:space="preserve">Trenching forwater piping and Sewer hook up </t>
  </si>
  <si>
    <t xml:space="preserve">RV Pumping </t>
  </si>
  <si>
    <t>TBD</t>
  </si>
  <si>
    <t xml:space="preserve">Gap Needs Total </t>
  </si>
  <si>
    <t xml:space="preserve">Staff Time </t>
  </si>
  <si>
    <t xml:space="preserve">Portble RV Pumping,  2 hours (8/site) , 2 sites/week, afternoons  </t>
  </si>
  <si>
    <t xml:space="preserve">One Year Pilot Project </t>
  </si>
  <si>
    <t>Monthly rental to store the 2 locker banks inside the Storage Container</t>
  </si>
  <si>
    <t xml:space="preserve">Owner allows access fo 2 hours (assume 4 holidays closed) </t>
  </si>
  <si>
    <t>Peer Counselor time to Monitor Park bathrooms from 6AM to 10 PM 16 hours (assumes 6 extra hours/day)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</si>
</sst>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0" fontId="0" fillId="2" borderId="0" xfId="0" applyFill="1"/>
    <xf numFmtId="0" fontId="0" fillId="2" borderId="0" xfId="0" applyFill="1" applyAlignment="1">
      <alignment wrapText="1"/>
    </xf>
    <xf numFmtId="164" fontId="0" fillId="2" borderId="0" xfId="0" applyNumberForma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0" fontId="0" fillId="3" borderId="0" xfId="0" applyFill="1"/>
    <xf numFmtId="0" fontId="0" fillId="3" borderId="0" xfId="0" applyFill="1" applyAlignment="1">
      <alignment wrapText="1"/>
    </xf>
    <xf numFmtId="164" fontId="0" fillId="3" borderId="0" xfId="0" applyNumberForma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164" fontId="2" fillId="3" borderId="0" xfId="0" applyNumberFormat="1" applyFont="1" applyFill="1"/>
    <xf numFmtId="0" fontId="0" fillId="4" borderId="0" xfId="0" applyFill="1"/>
    <xf numFmtId="0" fontId="0" fillId="4" borderId="0" xfId="0" applyFill="1" applyAlignment="1">
      <alignment wrapText="1"/>
    </xf>
    <xf numFmtId="164" fontId="0" fillId="4" borderId="0" xfId="0" applyNumberFormat="1" applyFill="1"/>
    <xf numFmtId="0" fontId="2" fillId="4" borderId="0" xfId="0" applyFont="1" applyFill="1"/>
    <xf numFmtId="0" fontId="2" fillId="4" borderId="0" xfId="0" applyFont="1" applyFill="1" applyAlignment="1">
      <alignment wrapText="1"/>
    </xf>
    <xf numFmtId="164" fontId="2" fillId="4" borderId="0" xfId="0" applyNumberFormat="1" applyFont="1" applyFill="1"/>
    <xf numFmtId="0" fontId="0" fillId="5" borderId="0" xfId="0" applyFill="1"/>
    <xf numFmtId="0" fontId="0" fillId="5" borderId="0" xfId="0" applyFill="1" applyAlignment="1">
      <alignment wrapText="1"/>
    </xf>
    <xf numFmtId="164" fontId="0" fillId="5" borderId="0" xfId="0" applyNumberFormat="1" applyFill="1"/>
    <xf numFmtId="164" fontId="1" fillId="5" borderId="0" xfId="0" applyNumberFormat="1" applyFont="1" applyFill="1"/>
    <xf numFmtId="0" fontId="0" fillId="6" borderId="0" xfId="0" applyFill="1"/>
    <xf numFmtId="0" fontId="0" fillId="6" borderId="0" xfId="0" applyFill="1" applyAlignment="1">
      <alignment wrapText="1"/>
    </xf>
    <xf numFmtId="164" fontId="0" fillId="6" borderId="0" xfId="0" applyNumberFormat="1" applyFill="1"/>
    <xf numFmtId="164" fontId="1" fillId="6" borderId="0" xfId="0" applyNumberFormat="1" applyFont="1" applyFill="1"/>
    <xf numFmtId="0" fontId="0" fillId="7" borderId="0" xfId="0" applyFill="1"/>
    <xf numFmtId="0" fontId="1" fillId="7" borderId="0" xfId="0" applyFont="1" applyFill="1" applyAlignment="1">
      <alignment horizontal="center" wrapText="1"/>
    </xf>
    <xf numFmtId="164" fontId="0" fillId="7" borderId="0" xfId="0" applyNumberFormat="1" applyFill="1"/>
    <xf numFmtId="0" fontId="0" fillId="7" borderId="0" xfId="0" applyFill="1" applyAlignment="1">
      <alignment wrapText="1"/>
    </xf>
    <xf numFmtId="0" fontId="1" fillId="7" borderId="0" xfId="0" applyFont="1" applyFill="1"/>
    <xf numFmtId="0" fontId="1" fillId="7" borderId="0" xfId="0" applyFont="1" applyFill="1" applyAlignment="1">
      <alignment wrapText="1"/>
    </xf>
    <xf numFmtId="164" fontId="1" fillId="7" borderId="0" xfId="0" applyNumberFormat="1" applyFont="1" applyFill="1"/>
    <xf numFmtId="0" fontId="0" fillId="7" borderId="0" xfId="0" applyFill="1" applyAlignment="1">
      <alignment horizontal="right" wrapText="1"/>
    </xf>
    <xf numFmtId="0" fontId="0" fillId="8" borderId="0" xfId="0" applyFill="1"/>
    <xf numFmtId="0" fontId="0" fillId="8" borderId="0" xfId="0" applyFill="1" applyAlignment="1">
      <alignment wrapText="1"/>
    </xf>
    <xf numFmtId="164" fontId="0" fillId="8" borderId="0" xfId="0" applyNumberFormat="1" applyFill="1"/>
    <xf numFmtId="164" fontId="1" fillId="8" borderId="0" xfId="0" applyNumberFormat="1" applyFont="1" applyFill="1"/>
    <xf numFmtId="0" fontId="3" fillId="8" borderId="0" xfId="0" applyFont="1" applyFill="1"/>
    <xf numFmtId="0" fontId="3" fillId="8" borderId="0" xfId="0" applyFont="1" applyFill="1" applyAlignment="1">
      <alignment wrapText="1"/>
    </xf>
    <xf numFmtId="164" fontId="3" fillId="8" borderId="0" xfId="0" applyNumberFormat="1" applyFont="1" applyFill="1"/>
    <xf numFmtId="164" fontId="4" fillId="8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3E9A-983F-4F3B-AACC-F9BFDF5D0A8D}">
  <dimension ref="A1:F34"/>
  <sheetViews>
    <sheetView tabSelected="1" zoomScaleNormal="100" workbookViewId="0">
      <selection activeCell="E4" sqref="E4"/>
    </sheetView>
  </sheetViews>
  <sheetFormatPr defaultRowHeight="14.4" x14ac:dyDescent="0.3"/>
  <cols>
    <col min="1" max="1" width="15.77734375" bestFit="1" customWidth="1"/>
    <col min="2" max="2" width="14.21875" bestFit="1" customWidth="1"/>
    <col min="3" max="3" width="59.33203125" style="4" customWidth="1"/>
    <col min="4" max="4" width="11" style="7" bestFit="1" customWidth="1"/>
    <col min="6" max="6" width="20.6640625" style="7" bestFit="1" customWidth="1"/>
  </cols>
  <sheetData>
    <row r="1" spans="1:6" s="1" customFormat="1" ht="28.8" x14ac:dyDescent="0.3">
      <c r="A1" s="1" t="s">
        <v>5</v>
      </c>
      <c r="B1" s="1" t="s">
        <v>0</v>
      </c>
      <c r="C1" s="3" t="s">
        <v>1</v>
      </c>
      <c r="D1" s="6" t="s">
        <v>2</v>
      </c>
      <c r="E1" s="3" t="s">
        <v>3</v>
      </c>
      <c r="F1" s="6" t="s">
        <v>4</v>
      </c>
    </row>
    <row r="2" spans="1:6" x14ac:dyDescent="0.3">
      <c r="A2" s="9" t="s">
        <v>13</v>
      </c>
      <c r="B2" s="9" t="s">
        <v>6</v>
      </c>
      <c r="C2" s="10" t="s">
        <v>7</v>
      </c>
      <c r="D2" s="11">
        <v>500</v>
      </c>
      <c r="E2" s="9">
        <v>52</v>
      </c>
      <c r="F2" s="11">
        <f>+E2*D2</f>
        <v>26000</v>
      </c>
    </row>
    <row r="3" spans="1:6" x14ac:dyDescent="0.3">
      <c r="A3" s="9" t="s">
        <v>13</v>
      </c>
      <c r="B3" s="9" t="s">
        <v>9</v>
      </c>
      <c r="C3" s="10" t="s">
        <v>8</v>
      </c>
      <c r="D3" s="11">
        <v>200</v>
      </c>
      <c r="E3" s="9">
        <v>52</v>
      </c>
      <c r="F3" s="11">
        <f>+E3*D3</f>
        <v>10400</v>
      </c>
    </row>
    <row r="4" spans="1:6" x14ac:dyDescent="0.3">
      <c r="A4" s="9" t="s">
        <v>13</v>
      </c>
      <c r="B4" s="9" t="s">
        <v>10</v>
      </c>
      <c r="C4" s="10" t="s">
        <v>49</v>
      </c>
      <c r="D4" s="11">
        <v>0</v>
      </c>
      <c r="E4" s="9">
        <v>52</v>
      </c>
      <c r="F4" s="11">
        <f>+E4*D4</f>
        <v>0</v>
      </c>
    </row>
    <row r="5" spans="1:6" x14ac:dyDescent="0.3">
      <c r="A5" s="9" t="s">
        <v>13</v>
      </c>
      <c r="B5" s="9" t="s">
        <v>11</v>
      </c>
      <c r="C5" s="10" t="s">
        <v>12</v>
      </c>
      <c r="D5" s="11">
        <v>0</v>
      </c>
      <c r="E5" s="9">
        <f>52*6</f>
        <v>312</v>
      </c>
      <c r="F5" s="11">
        <f>+E5*D5</f>
        <v>0</v>
      </c>
    </row>
    <row r="6" spans="1:6" s="2" customFormat="1" ht="15.6" x14ac:dyDescent="0.3">
      <c r="A6" s="12" t="s">
        <v>13</v>
      </c>
      <c r="B6" s="12"/>
      <c r="C6" s="13" t="s">
        <v>14</v>
      </c>
      <c r="D6" s="14"/>
      <c r="E6" s="12"/>
      <c r="F6" s="14">
        <f>+SUM(F2:F5)</f>
        <v>36400</v>
      </c>
    </row>
    <row r="8" spans="1:6" ht="28.8" x14ac:dyDescent="0.3">
      <c r="A8" s="15" t="s">
        <v>20</v>
      </c>
      <c r="B8" s="15" t="s">
        <v>15</v>
      </c>
      <c r="C8" s="16" t="s">
        <v>17</v>
      </c>
      <c r="D8" s="17">
        <v>40</v>
      </c>
      <c r="E8" s="15">
        <v>6</v>
      </c>
      <c r="F8" s="17">
        <f>+E8*D8</f>
        <v>240</v>
      </c>
    </row>
    <row r="9" spans="1:6" ht="28.8" x14ac:dyDescent="0.3">
      <c r="A9" s="15" t="s">
        <v>20</v>
      </c>
      <c r="B9" s="15" t="s">
        <v>16</v>
      </c>
      <c r="C9" s="16" t="s">
        <v>17</v>
      </c>
      <c r="D9" s="17">
        <v>25</v>
      </c>
      <c r="E9" s="15">
        <v>6</v>
      </c>
      <c r="F9" s="17">
        <f>+E9*D9</f>
        <v>150</v>
      </c>
    </row>
    <row r="10" spans="1:6" ht="28.8" x14ac:dyDescent="0.3">
      <c r="A10" s="15" t="s">
        <v>20</v>
      </c>
      <c r="B10" s="15" t="s">
        <v>18</v>
      </c>
      <c r="C10" s="16" t="s">
        <v>19</v>
      </c>
      <c r="D10" s="17"/>
      <c r="E10" s="15" t="s">
        <v>21</v>
      </c>
      <c r="F10" s="17">
        <v>150</v>
      </c>
    </row>
    <row r="11" spans="1:6" s="2" customFormat="1" ht="15.6" x14ac:dyDescent="0.3">
      <c r="A11" s="18" t="s">
        <v>20</v>
      </c>
      <c r="B11" s="18"/>
      <c r="C11" s="19" t="s">
        <v>14</v>
      </c>
      <c r="D11" s="20"/>
      <c r="E11" s="18"/>
      <c r="F11" s="20">
        <f>SUM(F8:F10)</f>
        <v>540</v>
      </c>
    </row>
    <row r="13" spans="1:6" x14ac:dyDescent="0.3">
      <c r="A13" s="21" t="s">
        <v>22</v>
      </c>
      <c r="B13" s="21" t="s">
        <v>24</v>
      </c>
      <c r="C13" s="22" t="s">
        <v>23</v>
      </c>
      <c r="D13" s="23">
        <v>963</v>
      </c>
      <c r="E13" s="21">
        <v>2</v>
      </c>
      <c r="F13" s="23">
        <f t="shared" ref="F13:F14" si="0">+E13*D13</f>
        <v>1926</v>
      </c>
    </row>
    <row r="14" spans="1:6" ht="28.8" x14ac:dyDescent="0.3">
      <c r="A14" s="21" t="s">
        <v>22</v>
      </c>
      <c r="B14" s="21" t="s">
        <v>25</v>
      </c>
      <c r="C14" s="22" t="s">
        <v>48</v>
      </c>
      <c r="D14" s="23">
        <v>150</v>
      </c>
      <c r="E14" s="21">
        <v>24</v>
      </c>
      <c r="F14" s="23">
        <f t="shared" si="0"/>
        <v>3600</v>
      </c>
    </row>
    <row r="15" spans="1:6" ht="15.6" x14ac:dyDescent="0.3">
      <c r="A15" s="24" t="s">
        <v>22</v>
      </c>
      <c r="B15" s="24"/>
      <c r="C15" s="25" t="s">
        <v>27</v>
      </c>
      <c r="D15" s="26"/>
      <c r="E15" s="24"/>
      <c r="F15" s="26">
        <f>SUM(F13:F14)</f>
        <v>5526</v>
      </c>
    </row>
    <row r="16" spans="1:6" ht="15.6" x14ac:dyDescent="0.3">
      <c r="A16" s="2"/>
      <c r="B16" s="2"/>
      <c r="C16" s="5"/>
      <c r="D16" s="8"/>
      <c r="E16" s="2"/>
      <c r="F16" s="8"/>
    </row>
    <row r="17" spans="1:6" ht="28.8" x14ac:dyDescent="0.3">
      <c r="A17" s="27" t="s">
        <v>35</v>
      </c>
      <c r="B17" s="27" t="s">
        <v>45</v>
      </c>
      <c r="C17" s="28" t="s">
        <v>50</v>
      </c>
      <c r="D17" s="29">
        <v>40</v>
      </c>
      <c r="E17" s="27">
        <f>6*365</f>
        <v>2190</v>
      </c>
      <c r="F17" s="30">
        <f t="shared" ref="F17:F19" si="1">+E17*D17</f>
        <v>87600</v>
      </c>
    </row>
    <row r="19" spans="1:6" x14ac:dyDescent="0.3">
      <c r="A19" s="31" t="s">
        <v>42</v>
      </c>
      <c r="B19" s="31" t="s">
        <v>26</v>
      </c>
      <c r="C19" s="32" t="s">
        <v>46</v>
      </c>
      <c r="D19" s="33">
        <v>20</v>
      </c>
      <c r="E19" s="31">
        <f>52*2*8</f>
        <v>832</v>
      </c>
      <c r="F19" s="34">
        <f t="shared" si="1"/>
        <v>16640</v>
      </c>
    </row>
    <row r="20" spans="1:6" s="43" customFormat="1" x14ac:dyDescent="0.3">
      <c r="C20" s="44"/>
      <c r="D20" s="45"/>
      <c r="F20" s="46"/>
    </row>
    <row r="21" spans="1:6" s="43" customFormat="1" ht="25.8" x14ac:dyDescent="0.5">
      <c r="A21" s="47" t="s">
        <v>44</v>
      </c>
      <c r="B21" s="47"/>
      <c r="C21" s="48" t="s">
        <v>47</v>
      </c>
      <c r="D21" s="49"/>
      <c r="E21" s="47"/>
      <c r="F21" s="50">
        <f>+F19+F17+F15+F11+F6</f>
        <v>146706</v>
      </c>
    </row>
    <row r="22" spans="1:6" s="43" customFormat="1" x14ac:dyDescent="0.3">
      <c r="C22" s="44"/>
      <c r="D22" s="45"/>
      <c r="F22" s="46"/>
    </row>
    <row r="24" spans="1:6" x14ac:dyDescent="0.3">
      <c r="A24" s="35"/>
      <c r="B24" s="35"/>
      <c r="C24" s="36" t="s">
        <v>31</v>
      </c>
      <c r="D24" s="37"/>
      <c r="E24" s="35"/>
      <c r="F24" s="37"/>
    </row>
    <row r="25" spans="1:6" x14ac:dyDescent="0.3">
      <c r="A25" s="35" t="s">
        <v>28</v>
      </c>
      <c r="B25" s="35" t="s">
        <v>33</v>
      </c>
      <c r="C25" s="38" t="s">
        <v>29</v>
      </c>
      <c r="D25" s="37">
        <v>100000</v>
      </c>
      <c r="E25" s="35">
        <v>4</v>
      </c>
      <c r="F25" s="37">
        <f>+E25*D25</f>
        <v>400000</v>
      </c>
    </row>
    <row r="26" spans="1:6" x14ac:dyDescent="0.3">
      <c r="A26" s="35" t="s">
        <v>28</v>
      </c>
      <c r="B26" s="35" t="s">
        <v>33</v>
      </c>
      <c r="C26" s="38" t="s">
        <v>30</v>
      </c>
      <c r="D26" s="37">
        <v>5000</v>
      </c>
      <c r="E26" s="35">
        <v>4</v>
      </c>
      <c r="F26" s="37">
        <f>+E26*D26</f>
        <v>20000</v>
      </c>
    </row>
    <row r="27" spans="1:6" x14ac:dyDescent="0.3">
      <c r="A27" s="35" t="s">
        <v>28</v>
      </c>
      <c r="B27" s="35" t="s">
        <v>33</v>
      </c>
      <c r="C27" s="38" t="s">
        <v>34</v>
      </c>
      <c r="D27" s="37">
        <f>25000+9000+4000</f>
        <v>38000</v>
      </c>
      <c r="E27" s="35">
        <v>4</v>
      </c>
      <c r="F27" s="37">
        <f t="shared" ref="F27:F28" si="2">+E27*D27</f>
        <v>152000</v>
      </c>
    </row>
    <row r="28" spans="1:6" x14ac:dyDescent="0.3">
      <c r="A28" s="35" t="s">
        <v>28</v>
      </c>
      <c r="B28" s="35" t="s">
        <v>33</v>
      </c>
      <c r="C28" s="38" t="s">
        <v>32</v>
      </c>
      <c r="D28" s="37">
        <v>12000</v>
      </c>
      <c r="E28" s="35">
        <v>4</v>
      </c>
      <c r="F28" s="37">
        <f t="shared" si="2"/>
        <v>48000</v>
      </c>
    </row>
    <row r="29" spans="1:6" s="1" customFormat="1" x14ac:dyDescent="0.3">
      <c r="A29" s="39" t="s">
        <v>35</v>
      </c>
      <c r="B29" s="39" t="s">
        <v>36</v>
      </c>
      <c r="C29" s="40" t="s">
        <v>14</v>
      </c>
      <c r="D29" s="41"/>
      <c r="E29" s="39"/>
      <c r="F29" s="41">
        <f>SUM(F25:F28)</f>
        <v>620000</v>
      </c>
    </row>
    <row r="30" spans="1:6" x14ac:dyDescent="0.3">
      <c r="A30" s="35"/>
      <c r="B30" s="35"/>
      <c r="C30" s="38"/>
      <c r="D30" s="37"/>
      <c r="E30" s="35"/>
      <c r="F30" s="37"/>
    </row>
    <row r="31" spans="1:6" x14ac:dyDescent="0.3">
      <c r="A31" s="35" t="s">
        <v>37</v>
      </c>
      <c r="B31" s="35"/>
      <c r="C31" s="38" t="s">
        <v>38</v>
      </c>
      <c r="D31" s="37"/>
      <c r="E31" s="35">
        <v>2</v>
      </c>
      <c r="F31" s="37" t="s">
        <v>43</v>
      </c>
    </row>
    <row r="32" spans="1:6" x14ac:dyDescent="0.3">
      <c r="A32" s="35"/>
      <c r="B32" s="35"/>
      <c r="C32" s="42" t="s">
        <v>39</v>
      </c>
      <c r="D32" s="37"/>
      <c r="E32" s="35">
        <v>2</v>
      </c>
      <c r="F32" s="37" t="s">
        <v>43</v>
      </c>
    </row>
    <row r="33" spans="1:6" x14ac:dyDescent="0.3">
      <c r="A33" s="35"/>
      <c r="B33" s="35"/>
      <c r="C33" s="42" t="s">
        <v>40</v>
      </c>
      <c r="D33" s="37"/>
      <c r="E33" s="35">
        <v>2</v>
      </c>
      <c r="F33" s="37" t="s">
        <v>43</v>
      </c>
    </row>
    <row r="34" spans="1:6" x14ac:dyDescent="0.3">
      <c r="A34" s="35"/>
      <c r="B34" s="35"/>
      <c r="C34" s="42" t="s">
        <v>41</v>
      </c>
      <c r="D34" s="37"/>
      <c r="E34" s="35">
        <v>2</v>
      </c>
      <c r="F34" s="37" t="s">
        <v>43</v>
      </c>
    </row>
  </sheetData>
  <pageMargins left="0.25" right="0.25" top="0.75" bottom="0.75" header="0.3" footer="0.3"/>
  <pageSetup orientation="landscape" r:id="rId1"/>
  <headerFooter>
    <oddHeader xml:space="preserve">&amp;CVSSTF Gap Needs Cost Estimate </oddHeader>
    <oddFooter>Prepared by Kathleen Paulson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Paulson</dc:creator>
  <cp:lastModifiedBy>Judy A</cp:lastModifiedBy>
  <cp:lastPrinted>2022-05-04T06:26:19Z</cp:lastPrinted>
  <dcterms:created xsi:type="dcterms:W3CDTF">2022-04-27T23:46:02Z</dcterms:created>
  <dcterms:modified xsi:type="dcterms:W3CDTF">2022-05-04T16:13:15Z</dcterms:modified>
</cp:coreProperties>
</file>